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ichał Łoś\Desktop\"/>
    </mc:Choice>
  </mc:AlternateContent>
  <xr:revisionPtr revIDLastSave="0" documentId="8_{A487BB39-0345-4212-8353-63F998539419}" xr6:coauthVersionLast="47" xr6:coauthVersionMax="47" xr10:uidLastSave="{00000000-0000-0000-0000-000000000000}"/>
  <bookViews>
    <workbookView xWindow="-108" yWindow="-108" windowWidth="21876" windowHeight="13176" xr2:uid="{00000000-000D-0000-FFFF-FFFF00000000}"/>
  </bookViews>
  <sheets>
    <sheet name="Arkusz1" sheetId="1" r:id="rId1"/>
  </sheets>
  <definedNames>
    <definedName name="_xlnm.Print_Area" localSheetId="0">Arkusz1!$A$1:$H$7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E7" i="1" l="1"/>
  <c r="B7" i="1"/>
  <c r="C7" i="1" s="1"/>
  <c r="D4" i="1"/>
  <c r="E4" i="1" s="1"/>
  <c r="D7" i="1" l="1"/>
  <c r="F7" i="1"/>
</calcChain>
</file>

<file path=xl/sharedStrings.xml><?xml version="1.0" encoding="utf-8"?>
<sst xmlns="http://schemas.openxmlformats.org/spreadsheetml/2006/main" count="17" uniqueCount="17">
  <si>
    <t>Poprawność</t>
  </si>
  <si>
    <t xml:space="preserve">Wskaźnik </t>
  </si>
  <si>
    <t>Razem                                         %</t>
  </si>
  <si>
    <t>Wkład PF                                                      (PLN)</t>
  </si>
  <si>
    <t>Udział FF                                             %</t>
  </si>
  <si>
    <t>Wkład FF                                                       (PLN)</t>
  </si>
  <si>
    <t>Suma wkładów FF i PF                                                   (PLN)</t>
  </si>
  <si>
    <t>Udział FF                       (PLN)</t>
  </si>
  <si>
    <t>Udział PF                                                      %</t>
  </si>
  <si>
    <t>Udział DFR                                      %</t>
  </si>
  <si>
    <t>Udział PF                     (PLN)</t>
  </si>
  <si>
    <t xml:space="preserve"> Zgodnie z 6.9.1.pkt 2 SIWZ zaokrąglenia do pełnych tysięcy w górę</t>
  </si>
  <si>
    <t xml:space="preserve">Uwaga: </t>
  </si>
  <si>
    <t xml:space="preserve">Kalkulator Wkładów FF i PF do Instrumentu Finansowego Pożyczka Rozwojowa zgodnie z § 2 Umowy Linii Finansowej: </t>
  </si>
  <si>
    <r>
      <t xml:space="preserve">Udział DFR                                                (PLN)             </t>
    </r>
    <r>
      <rPr>
        <sz val="11"/>
        <color rgb="FFFF0000"/>
        <rFont val="Calibri"/>
        <family val="2"/>
        <charset val="238"/>
        <scheme val="minor"/>
      </rPr>
      <t xml:space="preserve"> (max. wartość Linii Finansowej)</t>
    </r>
  </si>
  <si>
    <t>W tabelach PF wypełnia komórki: A4; B4; C4 oraz A7.</t>
  </si>
  <si>
    <t>Poniżej przykładowa kalkulacja dla części VIII Zamówienia DZZK/89/DIF/2019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</si>
</sst>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#,##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9" fontId="2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165" fontId="2" fillId="2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Protection="1">
      <protection locked="0"/>
    </xf>
    <xf numFmtId="4" fontId="4" fillId="2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5"/>
  <sheetViews>
    <sheetView tabSelected="1" workbookViewId="0">
      <selection activeCell="F12" sqref="F12"/>
    </sheetView>
  </sheetViews>
  <sheetFormatPr defaultRowHeight="14.4" x14ac:dyDescent="0.3"/>
  <cols>
    <col min="1" max="1" width="12.6640625" customWidth="1"/>
    <col min="2" max="2" width="12.5546875" customWidth="1"/>
    <col min="3" max="3" width="11.33203125" customWidth="1"/>
    <col min="4" max="4" width="13.88671875" customWidth="1"/>
    <col min="5" max="5" width="15.88671875" customWidth="1"/>
    <col min="6" max="6" width="13.5546875" customWidth="1"/>
    <col min="7" max="7" width="15.5546875" customWidth="1"/>
    <col min="8" max="8" width="13.109375" customWidth="1"/>
  </cols>
  <sheetData>
    <row r="1" spans="1:15" ht="15" customHeight="1" x14ac:dyDescent="0.3">
      <c r="A1" s="4" t="s">
        <v>13</v>
      </c>
      <c r="B1" s="5"/>
      <c r="C1" s="6"/>
      <c r="D1" s="6"/>
      <c r="E1" s="7"/>
      <c r="F1" s="6"/>
      <c r="G1" s="1"/>
      <c r="H1" s="1"/>
      <c r="I1" s="2"/>
      <c r="J1" s="3"/>
      <c r="K1" s="3"/>
      <c r="L1" s="3"/>
      <c r="M1" s="3"/>
      <c r="N1" s="3"/>
      <c r="O1" s="3"/>
    </row>
    <row r="2" spans="1:15" ht="31.8" customHeight="1" x14ac:dyDescent="0.3">
      <c r="A2" s="16" t="s">
        <v>16</v>
      </c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  <c r="O2" s="3"/>
    </row>
    <row r="3" spans="1:15" ht="28.8" x14ac:dyDescent="0.3">
      <c r="A3" s="9" t="s">
        <v>4</v>
      </c>
      <c r="B3" s="9" t="s">
        <v>8</v>
      </c>
      <c r="C3" s="9" t="s">
        <v>9</v>
      </c>
      <c r="D3" s="9" t="s">
        <v>2</v>
      </c>
      <c r="E3" s="9" t="s">
        <v>0</v>
      </c>
      <c r="F3" s="8"/>
      <c r="G3" s="8"/>
      <c r="H3" s="3"/>
      <c r="I3" s="3"/>
      <c r="J3" s="3"/>
      <c r="K3" s="3"/>
      <c r="L3" s="3"/>
      <c r="M3" s="3"/>
      <c r="N3" s="3"/>
      <c r="O3" s="3"/>
    </row>
    <row r="4" spans="1:15" ht="14.4" customHeight="1" x14ac:dyDescent="0.3">
      <c r="A4" s="14">
        <v>85</v>
      </c>
      <c r="B4" s="14">
        <v>5</v>
      </c>
      <c r="C4" s="14">
        <v>10</v>
      </c>
      <c r="D4" s="10">
        <f>A4+B4+C4</f>
        <v>100</v>
      </c>
      <c r="E4" s="11" t="str">
        <f>IF(AND(A4&lt;=90,B4&lt;=15,C4&lt;=10,D4=100),"TAK","NIE")</f>
        <v>TAK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3">
      <c r="A5" s="3" t="s">
        <v>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57.6" x14ac:dyDescent="0.3">
      <c r="A6" s="9" t="s">
        <v>5</v>
      </c>
      <c r="B6" s="9" t="s">
        <v>1</v>
      </c>
      <c r="C6" s="9" t="s">
        <v>3</v>
      </c>
      <c r="D6" s="9" t="s">
        <v>6</v>
      </c>
      <c r="E6" s="9" t="s">
        <v>7</v>
      </c>
      <c r="F6" s="9" t="s">
        <v>10</v>
      </c>
      <c r="G6" s="9" t="s">
        <v>14</v>
      </c>
      <c r="H6" s="3"/>
      <c r="I6" s="3"/>
      <c r="J6" s="3"/>
      <c r="K6" s="3"/>
      <c r="L6" s="3"/>
      <c r="M6" s="3"/>
      <c r="N6" s="3"/>
      <c r="O6" s="3"/>
    </row>
    <row r="7" spans="1:15" x14ac:dyDescent="0.3">
      <c r="A7" s="15">
        <v>30000000</v>
      </c>
      <c r="B7" s="13">
        <f>(B4+C4)/A4</f>
        <v>0.17647058823529413</v>
      </c>
      <c r="C7" s="12">
        <f>ROUNDUP(A7*B7,-3)</f>
        <v>5295000</v>
      </c>
      <c r="D7" s="12">
        <f>A7+C7</f>
        <v>35295000</v>
      </c>
      <c r="E7" s="12">
        <f>A7</f>
        <v>30000000</v>
      </c>
      <c r="F7" s="12">
        <f>C7-G7</f>
        <v>1961000</v>
      </c>
      <c r="G7" s="17">
        <f>ROUNDUP(A7*C4/90,-3)</f>
        <v>3334000</v>
      </c>
      <c r="H7" s="3"/>
      <c r="I7" s="3"/>
      <c r="J7" s="3"/>
      <c r="K7" s="3"/>
      <c r="L7" s="3"/>
      <c r="M7" s="3"/>
      <c r="N7" s="3"/>
      <c r="O7" s="3"/>
    </row>
    <row r="8" spans="1:1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A9" s="1" t="s">
        <v>12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3">
      <c r="A10" s="18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Franciszek</dc:creator>
  <cp:lastModifiedBy>Michał Łoś</cp:lastModifiedBy>
  <cp:lastPrinted>2019-10-10T11:06:51Z</cp:lastPrinted>
  <dcterms:created xsi:type="dcterms:W3CDTF">2015-06-05T18:19:34Z</dcterms:created>
  <dcterms:modified xsi:type="dcterms:W3CDTF">2021-10-04T11:29:44Z</dcterms:modified>
</cp:coreProperties>
</file>